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010" yWindow="-15" windowWidth="14055" windowHeight="12615"/>
  </bookViews>
  <sheets>
    <sheet name="elPBB PHZ" sheetId="1" r:id="rId1"/>
  </sheets>
  <calcPr calcId="124519"/>
</workbook>
</file>

<file path=xl/calcChain.xml><?xml version="1.0" encoding="utf-8"?>
<calcChain xmlns="http://schemas.openxmlformats.org/spreadsheetml/2006/main">
  <c r="H39" i="1"/>
  <c r="G39"/>
  <c r="H38"/>
  <c r="G38"/>
  <c r="H37"/>
  <c r="G37"/>
  <c r="E36"/>
  <c r="I39" s="1"/>
  <c r="I40" s="1"/>
  <c r="G35"/>
  <c r="H35" s="1"/>
  <c r="G34"/>
  <c r="H34" s="1"/>
  <c r="I33"/>
  <c r="G33"/>
  <c r="H33" s="1"/>
  <c r="G32"/>
  <c r="H32" s="1"/>
  <c r="G31"/>
  <c r="H31" s="1"/>
  <c r="G30"/>
  <c r="H30" s="1"/>
  <c r="G29"/>
  <c r="H29" s="1"/>
  <c r="G28"/>
  <c r="H28" s="1"/>
  <c r="G27"/>
  <c r="H27" s="1"/>
  <c r="G26"/>
  <c r="H26" s="1"/>
  <c r="I25"/>
  <c r="G25"/>
  <c r="H25" s="1"/>
  <c r="G24"/>
  <c r="H24" s="1"/>
  <c r="G23"/>
  <c r="H23" s="1"/>
  <c r="G22"/>
  <c r="H22" s="1"/>
  <c r="G21"/>
  <c r="H21" s="1"/>
  <c r="I20"/>
  <c r="G20"/>
  <c r="H20" s="1"/>
  <c r="G19"/>
  <c r="H19" s="1"/>
  <c r="G18"/>
  <c r="H18" s="1"/>
  <c r="G17"/>
  <c r="H17" s="1"/>
  <c r="G16"/>
  <c r="H16" s="1"/>
  <c r="G15"/>
  <c r="H15" s="1"/>
  <c r="G14"/>
  <c r="H14" s="1"/>
  <c r="G13"/>
  <c r="H13" s="1"/>
  <c r="G12"/>
  <c r="H12" s="1"/>
  <c r="K11"/>
  <c r="L11" s="1"/>
  <c r="G11"/>
  <c r="H11" s="1"/>
  <c r="I10"/>
  <c r="H10"/>
  <c r="G10"/>
  <c r="H9"/>
  <c r="G9"/>
  <c r="H8"/>
  <c r="G8"/>
  <c r="H7"/>
  <c r="G7"/>
  <c r="H6"/>
  <c r="G6"/>
  <c r="G40" l="1"/>
  <c r="H41" s="1"/>
  <c r="G36"/>
  <c r="H36" s="1"/>
</calcChain>
</file>

<file path=xl/sharedStrings.xml><?xml version="1.0" encoding="utf-8"?>
<sst xmlns="http://schemas.openxmlformats.org/spreadsheetml/2006/main" count="101" uniqueCount="65">
  <si>
    <t xml:space="preserve">Cenová ponuka pre určenie PHZ </t>
  </si>
  <si>
    <t>Verejný obstarávateľ PRS s.r.o., Viestová 2, Banská Bystrica, 974 01, IČO: 444 10 701. Súťažné podklady k verejnému obstarávaniu dodávky fotovoltaického zariadenia v projekte "elPark Banská Bystrica" pre operačný program Kvalita životného prostredia prioritná os: 4. Energeticky efektívne nízkouhlíkové hospodárstvo vo všetkých sektoroch, špecifický cieľ: 4.1.1 Zvýšenie podielu obnoviteľných zdrojov energie na hrubej konečnej energetickej spotrebe SR, kód výzvy: OPKZP-PO4-SC411-2022-79, zameranej na výstavbu zariadení na využitie slnečnej energie na výrobu elektriny, vyhlásenej 22.12.2022 ďalej len "VO". Termín: do 11.1.2023 do 12:00</t>
  </si>
  <si>
    <t>Výkaz Výmer</t>
  </si>
  <si>
    <t>Fotovoltaické zariadenie</t>
  </si>
  <si>
    <t>Název položky</t>
  </si>
  <si>
    <t>Zvolený parameter</t>
  </si>
  <si>
    <t>Merná jednotka</t>
  </si>
  <si>
    <t>Množstvo</t>
  </si>
  <si>
    <t>Cena MJ</t>
  </si>
  <si>
    <t>Cena spolu</t>
  </si>
  <si>
    <t>Cena spolu s DPH</t>
  </si>
  <si>
    <t>P.č.p.</t>
  </si>
  <si>
    <t>Fotovoltaický panel monokrystalický (spolu 300kWp-500kWp)</t>
  </si>
  <si>
    <t>700 Wp</t>
  </si>
  <si>
    <t>kus</t>
  </si>
  <si>
    <t>Konštrukcia pre uchytenie FP samonosné 2-10°</t>
  </si>
  <si>
    <t>Striedače 50 kW</t>
  </si>
  <si>
    <t>Energy meter , smarmeter</t>
  </si>
  <si>
    <t>Konektory MC4 (30A, 1000VDC)</t>
  </si>
  <si>
    <t>Rozvádzače RGx</t>
  </si>
  <si>
    <t>Rozvádzače RE1 pre 13 vystupov</t>
  </si>
  <si>
    <t>Rozvádzače RE2 pre 22 výstupov</t>
  </si>
  <si>
    <t>Rozvádzače RE3 pre 20 výstupov</t>
  </si>
  <si>
    <t>Rozvádzače RE4 pre 18 výstupov</t>
  </si>
  <si>
    <t>Rozvádzače RE5 pre 7 výstupov</t>
  </si>
  <si>
    <t>Rozvádzače RE6 pre 6 výstupov</t>
  </si>
  <si>
    <t>Riadenie distribúcie do rozvádzačov</t>
  </si>
  <si>
    <t>Kontaner uložiska 20ft s klimatizáciou, protipožiarny, distribučný</t>
  </si>
  <si>
    <t>Kabeláž, podružný materiál</t>
  </si>
  <si>
    <t>kpl</t>
  </si>
  <si>
    <t>Bateriové úložisko s príslušenstvom (spolu 0,7-1 MWh)/ Battery Rack</t>
  </si>
  <si>
    <t>817kWh</t>
  </si>
  <si>
    <t>Control Cabinet including(BMS,ETH,UPS etc.)</t>
  </si>
  <si>
    <t>PCS</t>
  </si>
  <si>
    <t>Kontaner uložiska 20ft s klimatizáciou, protipožiarny, battery</t>
  </si>
  <si>
    <t>Solární kabel 1x6mm</t>
  </si>
  <si>
    <t>m</t>
  </si>
  <si>
    <t>Chránička vrátane spojek a podruž. mater.  UV</t>
  </si>
  <si>
    <t>CYKY-J 5x10</t>
  </si>
  <si>
    <t>Vodič CYA10 zžl</t>
  </si>
  <si>
    <t>Datové zásuvky</t>
  </si>
  <si>
    <t>ks</t>
  </si>
  <si>
    <t xml:space="preserve">CYKY-J 3x185+95 </t>
  </si>
  <si>
    <t>Podružný materiál - vodiče, bužírky, izolácie</t>
  </si>
  <si>
    <t>Práce pri pripojení + upevňovnie kablov</t>
  </si>
  <si>
    <t>hod</t>
  </si>
  <si>
    <t>Montáž panelov + zapojenie</t>
  </si>
  <si>
    <t>Montáž konstrukce</t>
  </si>
  <si>
    <t>Záručný servis systému po dobu udržateľnosti (3 roky)</t>
  </si>
  <si>
    <t>Oživení, nastavení a testovanie systému</t>
  </si>
  <si>
    <t>Revize</t>
  </si>
  <si>
    <t>Zaškolenie obsluhy</t>
  </si>
  <si>
    <t>Celkem za dielo:</t>
  </si>
  <si>
    <t>Cena s DPH</t>
  </si>
  <si>
    <t>Dodávateľ VO</t>
  </si>
  <si>
    <t>Dátum/platnost ponuky:</t>
  </si>
  <si>
    <t>Obchodný názov:</t>
  </si>
  <si>
    <t>Sídlo:</t>
  </si>
  <si>
    <t>IČO:</t>
  </si>
  <si>
    <t>IČ DPH:</t>
  </si>
  <si>
    <t>Štaturárny orgán:</t>
  </si>
  <si>
    <t>Zapísaný v obchodnom registri:</t>
  </si>
  <si>
    <t>Kontakt:</t>
  </si>
  <si>
    <t>Podpis a pečiatka:</t>
  </si>
  <si>
    <t>Príloha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</si>
</sst>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2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Calibri"/>
      <family val="2"/>
    </font>
    <font>
      <b/>
      <sz val="10"/>
      <name val="Arial"/>
      <family val="2"/>
    </font>
    <font>
      <sz val="9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sz val="9"/>
      <color rgb="FFFF0000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1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4" fillId="2" borderId="0" xfId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Border="1" applyAlignment="1" applyProtection="1">
      <protection hidden="1"/>
    </xf>
    <xf numFmtId="0" fontId="5" fillId="0" borderId="0" xfId="1" applyFont="1" applyFill="1" applyBorder="1" applyAlignment="1" applyProtection="1">
      <alignment horizontal="center"/>
      <protection hidden="1"/>
    </xf>
    <xf numFmtId="0" fontId="6" fillId="0" borderId="0" xfId="1" applyFont="1" applyFill="1" applyBorder="1" applyProtection="1">
      <protection hidden="1"/>
    </xf>
    <xf numFmtId="44" fontId="6" fillId="0" borderId="0" xfId="1" applyNumberFormat="1" applyFont="1" applyFill="1" applyBorder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9" fillId="3" borderId="1" xfId="1" applyFont="1" applyFill="1" applyBorder="1" applyAlignment="1" applyProtection="1">
      <alignment horizontal="left" vertical="center" wrapText="1"/>
      <protection hidden="1"/>
    </xf>
    <xf numFmtId="0" fontId="9" fillId="3" borderId="1" xfId="1" applyFont="1" applyFill="1" applyBorder="1" applyAlignment="1" applyProtection="1">
      <alignment horizontal="center" vertical="center" wrapText="1"/>
      <protection hidden="1"/>
    </xf>
    <xf numFmtId="44" fontId="9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Protection="1">
      <protection hidden="1"/>
    </xf>
    <xf numFmtId="1" fontId="11" fillId="0" borderId="1" xfId="1" applyNumberFormat="1" applyFont="1" applyFill="1" applyBorder="1" applyAlignment="1" applyProtection="1">
      <alignment horizontal="left" vertical="center" wrapText="1"/>
      <protection hidden="1"/>
    </xf>
    <xf numFmtId="1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" fontId="11" fillId="0" borderId="1" xfId="1" applyNumberFormat="1" applyFont="1" applyFill="1" applyBorder="1" applyAlignment="1" applyProtection="1">
      <alignment horizontal="center" vertical="center"/>
      <protection hidden="1"/>
    </xf>
    <xf numFmtId="44" fontId="11" fillId="0" borderId="1" xfId="1" applyNumberFormat="1" applyFont="1" applyFill="1" applyBorder="1" applyAlignment="1" applyProtection="1">
      <alignment horizontal="center" vertical="center"/>
      <protection locked="0" hidden="1"/>
    </xf>
    <xf numFmtId="44" fontId="11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Protection="1">
      <protection hidden="1"/>
    </xf>
    <xf numFmtId="0" fontId="8" fillId="0" borderId="1" xfId="0" applyFont="1" applyBorder="1" applyAlignment="1" applyProtection="1">
      <alignment horizontal="center"/>
      <protection hidden="1"/>
    </xf>
    <xf numFmtId="1" fontId="13" fillId="0" borderId="1" xfId="1" applyNumberFormat="1" applyFont="1" applyFill="1" applyBorder="1" applyAlignment="1" applyProtection="1">
      <alignment horizontal="left" vertical="center" wrapText="1"/>
      <protection hidden="1"/>
    </xf>
    <xf numFmtId="1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" fontId="12" fillId="0" borderId="0" xfId="0" applyNumberFormat="1" applyFont="1" applyProtection="1">
      <protection hidden="1"/>
    </xf>
    <xf numFmtId="44" fontId="0" fillId="0" borderId="0" xfId="0" applyNumberFormat="1" applyProtection="1">
      <protection hidden="1"/>
    </xf>
    <xf numFmtId="0" fontId="13" fillId="0" borderId="1" xfId="1" applyFont="1" applyFill="1" applyBorder="1" applyAlignment="1" applyProtection="1">
      <alignment horizontal="left" vertical="center" wrapText="1"/>
      <protection hidden="1"/>
    </xf>
    <xf numFmtId="0" fontId="13" fillId="0" borderId="1" xfId="1" applyFont="1" applyFill="1" applyBorder="1" applyAlignment="1" applyProtection="1">
      <alignment horizontal="center" vertical="center" wrapText="1"/>
      <protection hidden="1"/>
    </xf>
    <xf numFmtId="1" fontId="13" fillId="0" borderId="1" xfId="1" applyNumberFormat="1" applyFont="1" applyFill="1" applyBorder="1" applyAlignment="1" applyProtection="1">
      <alignment horizontal="center" vertical="center"/>
      <protection hidden="1"/>
    </xf>
    <xf numFmtId="0" fontId="13" fillId="4" borderId="1" xfId="1" applyFont="1" applyFill="1" applyBorder="1" applyAlignment="1" applyProtection="1">
      <alignment horizontal="center" vertical="center" wrapText="1"/>
      <protection hidden="1"/>
    </xf>
    <xf numFmtId="44" fontId="1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1" fontId="11" fillId="5" borderId="1" xfId="1" applyNumberFormat="1" applyFont="1" applyFill="1" applyBorder="1" applyAlignment="1" applyProtection="1">
      <alignment horizontal="center" vertical="center" wrapText="1"/>
      <protection hidden="1"/>
    </xf>
    <xf numFmtId="44" fontId="11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4" fillId="2" borderId="1" xfId="0" applyFont="1" applyFill="1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1" xfId="0" applyFill="1" applyBorder="1" applyProtection="1">
      <protection hidden="1"/>
    </xf>
    <xf numFmtId="44" fontId="15" fillId="0" borderId="1" xfId="0" applyNumberFormat="1" applyFont="1" applyFill="1" applyBorder="1" applyProtection="1">
      <protection hidden="1"/>
    </xf>
    <xf numFmtId="44" fontId="16" fillId="0" borderId="1" xfId="0" applyNumberFormat="1" applyFont="1" applyBorder="1" applyAlignment="1" applyProtection="1">
      <alignment horizontal="center"/>
      <protection hidden="1"/>
    </xf>
    <xf numFmtId="44" fontId="17" fillId="0" borderId="0" xfId="0" applyNumberFormat="1" applyFont="1" applyProtection="1">
      <protection hidden="1"/>
    </xf>
    <xf numFmtId="3" fontId="0" fillId="0" borderId="0" xfId="0" applyNumberFormat="1" applyProtection="1">
      <protection hidden="1"/>
    </xf>
    <xf numFmtId="44" fontId="18" fillId="0" borderId="2" xfId="0" applyNumberFormat="1" applyFont="1" applyBorder="1" applyAlignment="1" applyProtection="1">
      <alignment horizontal="center"/>
      <protection hidden="1"/>
    </xf>
    <xf numFmtId="44" fontId="19" fillId="0" borderId="1" xfId="0" applyNumberFormat="1" applyFont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4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44" fontId="15" fillId="0" borderId="0" xfId="0" applyNumberFormat="1" applyFont="1" applyFill="1" applyBorder="1" applyProtection="1">
      <protection hidden="1"/>
    </xf>
    <xf numFmtId="44" fontId="0" fillId="0" borderId="0" xfId="0" applyNumberFormat="1" applyFill="1" applyBorder="1" applyProtection="1">
      <protection hidden="1"/>
    </xf>
    <xf numFmtId="44" fontId="18" fillId="0" borderId="0" xfId="0" applyNumberFormat="1" applyFont="1" applyFill="1" applyBorder="1" applyAlignment="1" applyProtection="1">
      <alignment horizontal="center"/>
      <protection hidden="1"/>
    </xf>
    <xf numFmtId="44" fontId="18" fillId="0" borderId="0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4" fontId="0" fillId="0" borderId="0" xfId="0" applyNumberFormat="1" applyAlignment="1" applyProtection="1">
      <alignment horizontal="center"/>
      <protection hidden="1"/>
    </xf>
    <xf numFmtId="14" fontId="0" fillId="0" borderId="0" xfId="0" applyNumberFormat="1" applyBorder="1" applyAlignment="1" applyProtection="1">
      <protection hidden="1"/>
    </xf>
    <xf numFmtId="14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2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 horizontal="center"/>
      <protection hidden="1"/>
    </xf>
    <xf numFmtId="44" fontId="0" fillId="0" borderId="0" xfId="0" applyNumberFormat="1" applyAlignment="1" applyProtection="1">
      <protection hidden="1"/>
    </xf>
    <xf numFmtId="0" fontId="20" fillId="0" borderId="0" xfId="0" applyFont="1" applyProtection="1">
      <protection hidden="1"/>
    </xf>
  </cellXfs>
  <cellStyles count="2">
    <cellStyle name="normálne" xfId="0" builtinId="0"/>
    <cellStyle name="normální_SABLONA_seznam" xfId="1"/>
  </cellStyles>
  <dxfs count="2">
    <dxf>
      <font>
        <b val="0"/>
        <i val="0"/>
        <condense val="0"/>
        <extend val="0"/>
      </font>
      <fill>
        <patternFill patternType="none">
          <fgColor rgb="FF000000"/>
          <bgColor rgb="FFFFFFFF"/>
        </patternFill>
      </fill>
    </dxf>
    <dxf>
      <font>
        <b val="0"/>
        <i val="0"/>
        <condense val="0"/>
        <extend val="0"/>
      </font>
      <fill>
        <patternFill patternType="none">
          <fgColor rgb="FF000000"/>
          <bgColor rgb="FFFFFFF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156</xdr:row>
      <xdr:rowOff>138113</xdr:rowOff>
    </xdr:from>
    <xdr:to>
      <xdr:col>6</xdr:col>
      <xdr:colOff>190500</xdr:colOff>
      <xdr:row>157</xdr:row>
      <xdr:rowOff>55418</xdr:rowOff>
    </xdr:to>
    <xdr:sp macro="" textlink="">
      <xdr:nvSpPr>
        <xdr:cNvPr id="4" name="Obdĺžnik 3"/>
        <xdr:cNvSpPr/>
      </xdr:nvSpPr>
      <xdr:spPr>
        <a:xfrm>
          <a:off x="3705225" y="31646813"/>
          <a:ext cx="390525" cy="10780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sk-SK" sz="1100"/>
        </a:p>
      </xdr:txBody>
    </xdr:sp>
    <xdr:clientData/>
  </xdr:twoCellAnchor>
  <xdr:twoCellAnchor>
    <xdr:from>
      <xdr:col>5</xdr:col>
      <xdr:colOff>449580</xdr:colOff>
      <xdr:row>182</xdr:row>
      <xdr:rowOff>137160</xdr:rowOff>
    </xdr:from>
    <xdr:to>
      <xdr:col>6</xdr:col>
      <xdr:colOff>244642</xdr:colOff>
      <xdr:row>183</xdr:row>
      <xdr:rowOff>54465</xdr:rowOff>
    </xdr:to>
    <xdr:sp macro="" textlink="">
      <xdr:nvSpPr>
        <xdr:cNvPr id="5" name="Obdĺžnik 4"/>
        <xdr:cNvSpPr/>
      </xdr:nvSpPr>
      <xdr:spPr>
        <a:xfrm>
          <a:off x="3707130" y="36598860"/>
          <a:ext cx="442762" cy="10780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sk-SK" sz="1100"/>
        </a:p>
      </xdr:txBody>
    </xdr:sp>
    <xdr:clientData/>
  </xdr:twoCellAnchor>
  <xdr:twoCellAnchor>
    <xdr:from>
      <xdr:col>6</xdr:col>
      <xdr:colOff>265623</xdr:colOff>
      <xdr:row>184</xdr:row>
      <xdr:rowOff>14288</xdr:rowOff>
    </xdr:from>
    <xdr:to>
      <xdr:col>6</xdr:col>
      <xdr:colOff>347662</xdr:colOff>
      <xdr:row>184</xdr:row>
      <xdr:rowOff>74740</xdr:rowOff>
    </xdr:to>
    <xdr:sp macro="" textlink="">
      <xdr:nvSpPr>
        <xdr:cNvPr id="6" name="Obdĺžnik 5"/>
        <xdr:cNvSpPr/>
      </xdr:nvSpPr>
      <xdr:spPr>
        <a:xfrm>
          <a:off x="4170873" y="36856988"/>
          <a:ext cx="82039" cy="60452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sk-SK" sz="1100"/>
        </a:p>
      </xdr:txBody>
    </xdr:sp>
    <xdr:clientData/>
  </xdr:twoCellAnchor>
  <xdr:twoCellAnchor>
    <xdr:from>
      <xdr:col>6</xdr:col>
      <xdr:colOff>291816</xdr:colOff>
      <xdr:row>160</xdr:row>
      <xdr:rowOff>78581</xdr:rowOff>
    </xdr:from>
    <xdr:to>
      <xdr:col>6</xdr:col>
      <xdr:colOff>373855</xdr:colOff>
      <xdr:row>160</xdr:row>
      <xdr:rowOff>139033</xdr:rowOff>
    </xdr:to>
    <xdr:sp macro="" textlink="">
      <xdr:nvSpPr>
        <xdr:cNvPr id="7" name="Obdĺžnik 6"/>
        <xdr:cNvSpPr/>
      </xdr:nvSpPr>
      <xdr:spPr>
        <a:xfrm>
          <a:off x="4197066" y="32349281"/>
          <a:ext cx="82039" cy="60452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sk-SK" sz="1100"/>
        </a:p>
      </xdr:txBody>
    </xdr:sp>
    <xdr:clientData/>
  </xdr:twoCellAnchor>
  <xdr:twoCellAnchor editAs="oneCell">
    <xdr:from>
      <xdr:col>0</xdr:col>
      <xdr:colOff>142878</xdr:colOff>
      <xdr:row>95</xdr:row>
      <xdr:rowOff>57153</xdr:rowOff>
    </xdr:from>
    <xdr:to>
      <xdr:col>13</xdr:col>
      <xdr:colOff>183574</xdr:colOff>
      <xdr:row>138</xdr:row>
      <xdr:rowOff>64773</xdr:rowOff>
    </xdr:to>
    <xdr:pic>
      <xdr:nvPicPr>
        <xdr:cNvPr id="8" name="Obrázok 7" descr="elPBB_FZ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-1112171" y="21200402"/>
          <a:ext cx="8199120" cy="5689021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142</xdr:row>
      <xdr:rowOff>47625</xdr:rowOff>
    </xdr:from>
    <xdr:to>
      <xdr:col>13</xdr:col>
      <xdr:colOff>19050</xdr:colOff>
      <xdr:row>165</xdr:row>
      <xdr:rowOff>58511</xdr:rowOff>
    </xdr:to>
    <xdr:pic>
      <xdr:nvPicPr>
        <xdr:cNvPr id="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3350" y="28889325"/>
          <a:ext cx="5534025" cy="439238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123825</xdr:colOff>
      <xdr:row>166</xdr:row>
      <xdr:rowOff>0</xdr:rowOff>
    </xdr:from>
    <xdr:to>
      <xdr:col>13</xdr:col>
      <xdr:colOff>9525</xdr:colOff>
      <xdr:row>188</xdr:row>
      <xdr:rowOff>179737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33413700"/>
          <a:ext cx="5534025" cy="437073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workbookViewId="0">
      <selection activeCell="Q172" sqref="Q172"/>
    </sheetView>
  </sheetViews>
  <sheetFormatPr defaultColWidth="9.140625" defaultRowHeight="15"/>
  <cols>
    <col min="1" max="1" width="33.28515625" style="2" customWidth="1"/>
    <col min="2" max="2" width="8.5703125" style="51" hidden="1" customWidth="1"/>
    <col min="3" max="3" width="5.7109375" style="51" customWidth="1"/>
    <col min="4" max="4" width="5.5703125" style="2" customWidth="1"/>
    <col min="5" max="5" width="4.28515625" style="2" customWidth="1"/>
    <col min="6" max="6" width="9.7109375" style="25" bestFit="1" customWidth="1"/>
    <col min="7" max="7" width="13.7109375" style="25" customWidth="1"/>
    <col min="8" max="8" width="12.42578125" style="25" customWidth="1"/>
    <col min="9" max="9" width="15.7109375" style="20" hidden="1" customWidth="1"/>
    <col min="10" max="10" width="11.42578125" style="2" hidden="1" customWidth="1"/>
    <col min="11" max="11" width="16" style="2" hidden="1" customWidth="1"/>
    <col min="12" max="12" width="14.140625" style="2" hidden="1" customWidth="1"/>
    <col min="13" max="13" width="0" style="2" hidden="1" customWidth="1"/>
    <col min="14" max="14" width="3.28515625" style="10" customWidth="1"/>
    <col min="15" max="16384" width="9.140625" style="2"/>
  </cols>
  <sheetData>
    <row r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58.9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.60000000000000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>
      <c r="A4" s="5" t="s">
        <v>3</v>
      </c>
      <c r="B4" s="6"/>
      <c r="C4" s="6"/>
      <c r="D4" s="7"/>
      <c r="E4" s="7"/>
      <c r="F4" s="8"/>
      <c r="G4" s="8"/>
      <c r="H4" s="8"/>
      <c r="I4" s="9"/>
    </row>
    <row r="5" spans="1:14" s="14" customFormat="1" ht="45">
      <c r="A5" s="11" t="s">
        <v>4</v>
      </c>
      <c r="B5" s="12" t="s">
        <v>5</v>
      </c>
      <c r="C5" s="12" t="s">
        <v>5</v>
      </c>
      <c r="D5" s="12" t="s">
        <v>6</v>
      </c>
      <c r="E5" s="12" t="s">
        <v>7</v>
      </c>
      <c r="F5" s="13" t="s">
        <v>8</v>
      </c>
      <c r="G5" s="13" t="s">
        <v>9</v>
      </c>
      <c r="H5" s="13" t="s">
        <v>10</v>
      </c>
      <c r="I5" s="13" t="s">
        <v>10</v>
      </c>
      <c r="J5" s="13" t="s">
        <v>10</v>
      </c>
      <c r="K5" s="13" t="s">
        <v>10</v>
      </c>
      <c r="L5" s="13" t="s">
        <v>10</v>
      </c>
      <c r="M5" s="13" t="s">
        <v>10</v>
      </c>
      <c r="N5" s="13" t="s">
        <v>11</v>
      </c>
    </row>
    <row r="6" spans="1:14" ht="22.5">
      <c r="A6" s="15" t="s">
        <v>12</v>
      </c>
      <c r="B6" s="16" t="s">
        <v>13</v>
      </c>
      <c r="C6" s="16"/>
      <c r="D6" s="17" t="s">
        <v>14</v>
      </c>
      <c r="E6" s="17">
        <v>500</v>
      </c>
      <c r="F6" s="18"/>
      <c r="G6" s="19">
        <f>E6*F6</f>
        <v>0</v>
      </c>
      <c r="H6" s="19">
        <f>G6*1.2</f>
        <v>0</v>
      </c>
      <c r="N6" s="21">
        <v>1</v>
      </c>
    </row>
    <row r="7" spans="1:14">
      <c r="A7" s="15" t="s">
        <v>15</v>
      </c>
      <c r="B7" s="16"/>
      <c r="C7" s="16"/>
      <c r="D7" s="17" t="s">
        <v>14</v>
      </c>
      <c r="E7" s="17">
        <v>500</v>
      </c>
      <c r="F7" s="18"/>
      <c r="G7" s="19">
        <f t="shared" ref="G7:G39" si="0">E7*F7</f>
        <v>0</v>
      </c>
      <c r="H7" s="19">
        <f t="shared" ref="H7:H39" si="1">G7*1.2</f>
        <v>0</v>
      </c>
      <c r="N7" s="21">
        <v>2</v>
      </c>
    </row>
    <row r="8" spans="1:14">
      <c r="A8" s="15" t="s">
        <v>16</v>
      </c>
      <c r="B8" s="16"/>
      <c r="C8" s="16"/>
      <c r="D8" s="17" t="s">
        <v>14</v>
      </c>
      <c r="E8" s="17">
        <v>8</v>
      </c>
      <c r="F8" s="18"/>
      <c r="G8" s="19">
        <f t="shared" si="0"/>
        <v>0</v>
      </c>
      <c r="H8" s="19">
        <f t="shared" si="1"/>
        <v>0</v>
      </c>
      <c r="N8" s="21">
        <v>3</v>
      </c>
    </row>
    <row r="9" spans="1:14">
      <c r="A9" s="22" t="s">
        <v>17</v>
      </c>
      <c r="B9" s="23"/>
      <c r="C9" s="23"/>
      <c r="D9" s="17" t="s">
        <v>14</v>
      </c>
      <c r="E9" s="17">
        <v>8</v>
      </c>
      <c r="F9" s="18"/>
      <c r="G9" s="19">
        <f t="shared" si="0"/>
        <v>0</v>
      </c>
      <c r="H9" s="19">
        <f t="shared" si="1"/>
        <v>0</v>
      </c>
      <c r="N9" s="21">
        <v>4</v>
      </c>
    </row>
    <row r="10" spans="1:14">
      <c r="A10" s="15" t="s">
        <v>18</v>
      </c>
      <c r="B10" s="16"/>
      <c r="C10" s="16"/>
      <c r="D10" s="16" t="s">
        <v>14</v>
      </c>
      <c r="E10" s="17">
        <v>296</v>
      </c>
      <c r="F10" s="18"/>
      <c r="G10" s="19">
        <f t="shared" si="0"/>
        <v>0</v>
      </c>
      <c r="H10" s="19">
        <f t="shared" si="1"/>
        <v>0</v>
      </c>
      <c r="I10" s="24">
        <f>SUM(E6:E10)</f>
        <v>1312</v>
      </c>
      <c r="N10" s="21">
        <v>5</v>
      </c>
    </row>
    <row r="11" spans="1:14">
      <c r="A11" s="22" t="s">
        <v>19</v>
      </c>
      <c r="B11" s="23"/>
      <c r="C11" s="23"/>
      <c r="D11" s="17" t="s">
        <v>14</v>
      </c>
      <c r="E11" s="17">
        <v>80</v>
      </c>
      <c r="F11" s="18"/>
      <c r="G11" s="19">
        <f t="shared" si="0"/>
        <v>0</v>
      </c>
      <c r="H11" s="19">
        <f t="shared" si="1"/>
        <v>0</v>
      </c>
      <c r="J11" s="2">
        <v>92</v>
      </c>
      <c r="K11" s="25" t="e">
        <f>#REF!</f>
        <v>#REF!</v>
      </c>
      <c r="L11" s="25" t="e">
        <f>K11/J11</f>
        <v>#REF!</v>
      </c>
      <c r="N11" s="21">
        <v>6</v>
      </c>
    </row>
    <row r="12" spans="1:14">
      <c r="A12" s="22" t="s">
        <v>20</v>
      </c>
      <c r="B12" s="23"/>
      <c r="C12" s="23"/>
      <c r="D12" s="17" t="s">
        <v>14</v>
      </c>
      <c r="E12" s="17">
        <v>1</v>
      </c>
      <c r="F12" s="18"/>
      <c r="G12" s="19">
        <f t="shared" si="0"/>
        <v>0</v>
      </c>
      <c r="H12" s="19">
        <f t="shared" si="1"/>
        <v>0</v>
      </c>
      <c r="N12" s="21">
        <v>7</v>
      </c>
    </row>
    <row r="13" spans="1:14">
      <c r="A13" s="22" t="s">
        <v>21</v>
      </c>
      <c r="B13" s="23"/>
      <c r="C13" s="23"/>
      <c r="D13" s="17" t="s">
        <v>14</v>
      </c>
      <c r="E13" s="17">
        <v>1</v>
      </c>
      <c r="F13" s="18"/>
      <c r="G13" s="19">
        <f t="shared" si="0"/>
        <v>0</v>
      </c>
      <c r="H13" s="19">
        <f t="shared" si="1"/>
        <v>0</v>
      </c>
      <c r="N13" s="21">
        <v>8</v>
      </c>
    </row>
    <row r="14" spans="1:14">
      <c r="A14" s="22" t="s">
        <v>22</v>
      </c>
      <c r="B14" s="23"/>
      <c r="C14" s="23"/>
      <c r="D14" s="17" t="s">
        <v>14</v>
      </c>
      <c r="E14" s="17">
        <v>1</v>
      </c>
      <c r="F14" s="18"/>
      <c r="G14" s="19">
        <f t="shared" si="0"/>
        <v>0</v>
      </c>
      <c r="H14" s="19">
        <f t="shared" si="1"/>
        <v>0</v>
      </c>
      <c r="N14" s="21">
        <v>9</v>
      </c>
    </row>
    <row r="15" spans="1:14">
      <c r="A15" s="22" t="s">
        <v>23</v>
      </c>
      <c r="B15" s="23"/>
      <c r="C15" s="23"/>
      <c r="D15" s="17" t="s">
        <v>14</v>
      </c>
      <c r="E15" s="17">
        <v>1</v>
      </c>
      <c r="F15" s="18"/>
      <c r="G15" s="19">
        <f t="shared" si="0"/>
        <v>0</v>
      </c>
      <c r="H15" s="19">
        <f t="shared" si="1"/>
        <v>0</v>
      </c>
      <c r="N15" s="21">
        <v>10</v>
      </c>
    </row>
    <row r="16" spans="1:14">
      <c r="A16" s="22" t="s">
        <v>24</v>
      </c>
      <c r="B16" s="23"/>
      <c r="C16" s="23"/>
      <c r="D16" s="17" t="s">
        <v>14</v>
      </c>
      <c r="E16" s="17">
        <v>1</v>
      </c>
      <c r="F16" s="18"/>
      <c r="G16" s="19">
        <f t="shared" si="0"/>
        <v>0</v>
      </c>
      <c r="H16" s="19">
        <f t="shared" si="1"/>
        <v>0</v>
      </c>
      <c r="N16" s="21">
        <v>11</v>
      </c>
    </row>
    <row r="17" spans="1:14">
      <c r="A17" s="22" t="s">
        <v>25</v>
      </c>
      <c r="B17" s="23"/>
      <c r="C17" s="23"/>
      <c r="D17" s="17" t="s">
        <v>14</v>
      </c>
      <c r="E17" s="17">
        <v>1</v>
      </c>
      <c r="F17" s="18"/>
      <c r="G17" s="19">
        <f t="shared" si="0"/>
        <v>0</v>
      </c>
      <c r="H17" s="19">
        <f t="shared" si="1"/>
        <v>0</v>
      </c>
      <c r="N17" s="21">
        <v>12</v>
      </c>
    </row>
    <row r="18" spans="1:14">
      <c r="A18" s="22" t="s">
        <v>26</v>
      </c>
      <c r="B18" s="23"/>
      <c r="C18" s="23"/>
      <c r="D18" s="17" t="s">
        <v>14</v>
      </c>
      <c r="E18" s="17">
        <v>1</v>
      </c>
      <c r="F18" s="18"/>
      <c r="G18" s="19">
        <f t="shared" si="0"/>
        <v>0</v>
      </c>
      <c r="H18" s="19">
        <f t="shared" si="1"/>
        <v>0</v>
      </c>
      <c r="N18" s="21">
        <v>13</v>
      </c>
    </row>
    <row r="19" spans="1:14" ht="22.5">
      <c r="A19" s="26" t="s">
        <v>27</v>
      </c>
      <c r="B19" s="27"/>
      <c r="C19" s="27"/>
      <c r="D19" s="17" t="s">
        <v>14</v>
      </c>
      <c r="E19" s="17">
        <v>1</v>
      </c>
      <c r="F19" s="18"/>
      <c r="G19" s="19">
        <f t="shared" si="0"/>
        <v>0</v>
      </c>
      <c r="H19" s="19">
        <f t="shared" si="1"/>
        <v>0</v>
      </c>
      <c r="N19" s="21">
        <v>14</v>
      </c>
    </row>
    <row r="20" spans="1:14">
      <c r="A20" s="22" t="s">
        <v>28</v>
      </c>
      <c r="B20" s="23"/>
      <c r="C20" s="23"/>
      <c r="D20" s="17" t="s">
        <v>29</v>
      </c>
      <c r="E20" s="17">
        <v>1</v>
      </c>
      <c r="F20" s="18"/>
      <c r="G20" s="19">
        <f t="shared" si="0"/>
        <v>0</v>
      </c>
      <c r="H20" s="19">
        <f t="shared" si="1"/>
        <v>0</v>
      </c>
      <c r="I20" s="24">
        <f>SUM(E11:E20)</f>
        <v>89</v>
      </c>
      <c r="N20" s="21">
        <v>15</v>
      </c>
    </row>
    <row r="21" spans="1:14" ht="22.5">
      <c r="A21" s="26" t="s">
        <v>30</v>
      </c>
      <c r="B21" s="27" t="s">
        <v>31</v>
      </c>
      <c r="C21" s="27"/>
      <c r="D21" s="28" t="s">
        <v>14</v>
      </c>
      <c r="E21" s="29">
        <v>4</v>
      </c>
      <c r="F21" s="30"/>
      <c r="G21" s="19">
        <f t="shared" si="0"/>
        <v>0</v>
      </c>
      <c r="H21" s="19">
        <f t="shared" si="1"/>
        <v>0</v>
      </c>
      <c r="N21" s="21">
        <v>16</v>
      </c>
    </row>
    <row r="22" spans="1:14">
      <c r="A22" s="26" t="s">
        <v>32</v>
      </c>
      <c r="B22" s="27"/>
      <c r="C22" s="27"/>
      <c r="D22" s="28" t="s">
        <v>14</v>
      </c>
      <c r="E22" s="29">
        <v>1</v>
      </c>
      <c r="F22" s="30"/>
      <c r="G22" s="19">
        <f t="shared" si="0"/>
        <v>0</v>
      </c>
      <c r="H22" s="19">
        <f t="shared" si="1"/>
        <v>0</v>
      </c>
      <c r="N22" s="21">
        <v>17</v>
      </c>
    </row>
    <row r="23" spans="1:14">
      <c r="A23" s="26" t="s">
        <v>33</v>
      </c>
      <c r="B23" s="27"/>
      <c r="C23" s="27"/>
      <c r="D23" s="28" t="s">
        <v>14</v>
      </c>
      <c r="E23" s="29">
        <v>1</v>
      </c>
      <c r="F23" s="30"/>
      <c r="G23" s="19">
        <f t="shared" si="0"/>
        <v>0</v>
      </c>
      <c r="H23" s="19">
        <f t="shared" si="1"/>
        <v>0</v>
      </c>
      <c r="N23" s="21">
        <v>18</v>
      </c>
    </row>
    <row r="24" spans="1:14" ht="22.5">
      <c r="A24" s="26" t="s">
        <v>34</v>
      </c>
      <c r="B24" s="27"/>
      <c r="C24" s="27"/>
      <c r="D24" s="17" t="s">
        <v>14</v>
      </c>
      <c r="E24" s="17">
        <v>1</v>
      </c>
      <c r="F24" s="18"/>
      <c r="G24" s="19">
        <f t="shared" si="0"/>
        <v>0</v>
      </c>
      <c r="H24" s="19">
        <f t="shared" si="1"/>
        <v>0</v>
      </c>
      <c r="N24" s="21">
        <v>19</v>
      </c>
    </row>
    <row r="25" spans="1:14">
      <c r="A25" s="22" t="s">
        <v>28</v>
      </c>
      <c r="B25" s="23"/>
      <c r="C25" s="23"/>
      <c r="D25" s="17" t="s">
        <v>29</v>
      </c>
      <c r="E25" s="17">
        <v>1</v>
      </c>
      <c r="F25" s="18"/>
      <c r="G25" s="19">
        <f t="shared" si="0"/>
        <v>0</v>
      </c>
      <c r="H25" s="19">
        <f t="shared" si="1"/>
        <v>0</v>
      </c>
      <c r="I25" s="24">
        <f>SUM(E21:E25)</f>
        <v>8</v>
      </c>
      <c r="N25" s="21">
        <v>20</v>
      </c>
    </row>
    <row r="26" spans="1:14">
      <c r="A26" s="15" t="s">
        <v>35</v>
      </c>
      <c r="B26" s="16"/>
      <c r="C26" s="16"/>
      <c r="D26" s="16" t="s">
        <v>36</v>
      </c>
      <c r="E26" s="31">
        <v>3000</v>
      </c>
      <c r="F26" s="32"/>
      <c r="G26" s="19">
        <f t="shared" si="0"/>
        <v>0</v>
      </c>
      <c r="H26" s="19">
        <f t="shared" si="1"/>
        <v>0</v>
      </c>
      <c r="N26" s="21">
        <v>21</v>
      </c>
    </row>
    <row r="27" spans="1:14">
      <c r="A27" s="15" t="s">
        <v>37</v>
      </c>
      <c r="B27" s="16"/>
      <c r="C27" s="16"/>
      <c r="D27" s="16" t="s">
        <v>36</v>
      </c>
      <c r="E27" s="31">
        <v>3000</v>
      </c>
      <c r="F27" s="32"/>
      <c r="G27" s="19">
        <f t="shared" si="0"/>
        <v>0</v>
      </c>
      <c r="H27" s="19">
        <f t="shared" si="1"/>
        <v>0</v>
      </c>
      <c r="N27" s="21">
        <v>22</v>
      </c>
    </row>
    <row r="28" spans="1:14">
      <c r="A28" s="15" t="s">
        <v>38</v>
      </c>
      <c r="B28" s="16"/>
      <c r="C28" s="16"/>
      <c r="D28" s="16" t="s">
        <v>36</v>
      </c>
      <c r="E28" s="16">
        <v>2030</v>
      </c>
      <c r="F28" s="32"/>
      <c r="G28" s="19">
        <f t="shared" si="0"/>
        <v>0</v>
      </c>
      <c r="H28" s="19">
        <f t="shared" si="1"/>
        <v>0</v>
      </c>
      <c r="N28" s="21">
        <v>23</v>
      </c>
    </row>
    <row r="29" spans="1:14">
      <c r="A29" s="15" t="s">
        <v>39</v>
      </c>
      <c r="B29" s="16"/>
      <c r="C29" s="16"/>
      <c r="D29" s="16" t="s">
        <v>29</v>
      </c>
      <c r="E29" s="16">
        <v>2030</v>
      </c>
      <c r="F29" s="32"/>
      <c r="G29" s="19">
        <f t="shared" si="0"/>
        <v>0</v>
      </c>
      <c r="H29" s="19">
        <f t="shared" si="1"/>
        <v>0</v>
      </c>
      <c r="N29" s="21">
        <v>24</v>
      </c>
    </row>
    <row r="30" spans="1:14">
      <c r="A30" s="15" t="s">
        <v>40</v>
      </c>
      <c r="B30" s="16"/>
      <c r="C30" s="16"/>
      <c r="D30" s="16" t="s">
        <v>41</v>
      </c>
      <c r="E30" s="16">
        <v>10</v>
      </c>
      <c r="F30" s="32"/>
      <c r="G30" s="19">
        <f t="shared" si="0"/>
        <v>0</v>
      </c>
      <c r="H30" s="19">
        <f t="shared" si="1"/>
        <v>0</v>
      </c>
      <c r="N30" s="21">
        <v>25</v>
      </c>
    </row>
    <row r="31" spans="1:14">
      <c r="A31" s="15" t="s">
        <v>42</v>
      </c>
      <c r="B31" s="16"/>
      <c r="C31" s="16"/>
      <c r="D31" s="16" t="s">
        <v>36</v>
      </c>
      <c r="E31" s="16">
        <v>1810</v>
      </c>
      <c r="F31" s="32"/>
      <c r="G31" s="19">
        <f t="shared" si="0"/>
        <v>0</v>
      </c>
      <c r="H31" s="19">
        <f t="shared" si="1"/>
        <v>0</v>
      </c>
      <c r="N31" s="21">
        <v>26</v>
      </c>
    </row>
    <row r="32" spans="1:14">
      <c r="A32" s="15" t="s">
        <v>43</v>
      </c>
      <c r="B32" s="16"/>
      <c r="C32" s="16"/>
      <c r="D32" s="16" t="s">
        <v>29</v>
      </c>
      <c r="E32" s="16">
        <v>1</v>
      </c>
      <c r="F32" s="32"/>
      <c r="G32" s="19">
        <f t="shared" si="0"/>
        <v>0</v>
      </c>
      <c r="H32" s="19">
        <f t="shared" si="1"/>
        <v>0</v>
      </c>
      <c r="N32" s="21">
        <v>27</v>
      </c>
    </row>
    <row r="33" spans="1:14">
      <c r="A33" s="15" t="s">
        <v>44</v>
      </c>
      <c r="B33" s="16"/>
      <c r="C33" s="16"/>
      <c r="D33" s="16" t="s">
        <v>45</v>
      </c>
      <c r="E33" s="16">
        <v>100</v>
      </c>
      <c r="F33" s="32"/>
      <c r="G33" s="19">
        <f t="shared" si="0"/>
        <v>0</v>
      </c>
      <c r="H33" s="19">
        <f t="shared" si="1"/>
        <v>0</v>
      </c>
      <c r="I33" s="24">
        <f>SUM(E26:E33)</f>
        <v>11981</v>
      </c>
      <c r="N33" s="21">
        <v>28</v>
      </c>
    </row>
    <row r="34" spans="1:14">
      <c r="A34" s="22" t="s">
        <v>46</v>
      </c>
      <c r="B34" s="23"/>
      <c r="C34" s="23"/>
      <c r="D34" s="17" t="s">
        <v>14</v>
      </c>
      <c r="E34" s="17">
        <v>500</v>
      </c>
      <c r="F34" s="18"/>
      <c r="G34" s="19">
        <f t="shared" si="0"/>
        <v>0</v>
      </c>
      <c r="H34" s="19">
        <f t="shared" si="1"/>
        <v>0</v>
      </c>
      <c r="N34" s="21">
        <v>29</v>
      </c>
    </row>
    <row r="35" spans="1:14">
      <c r="A35" s="15" t="s">
        <v>47</v>
      </c>
      <c r="B35" s="16"/>
      <c r="C35" s="16"/>
      <c r="D35" s="17" t="s">
        <v>14</v>
      </c>
      <c r="E35" s="17">
        <v>500</v>
      </c>
      <c r="F35" s="18"/>
      <c r="G35" s="19">
        <f t="shared" si="0"/>
        <v>0</v>
      </c>
      <c r="H35" s="19">
        <f t="shared" si="1"/>
        <v>0</v>
      </c>
      <c r="N35" s="21">
        <v>30</v>
      </c>
    </row>
    <row r="36" spans="1:14" ht="12" customHeight="1">
      <c r="A36" s="15" t="s">
        <v>48</v>
      </c>
      <c r="B36" s="16"/>
      <c r="C36" s="16"/>
      <c r="D36" s="16" t="s">
        <v>45</v>
      </c>
      <c r="E36" s="16">
        <f>3*3*8</f>
        <v>72</v>
      </c>
      <c r="F36" s="32"/>
      <c r="G36" s="19">
        <f t="shared" si="0"/>
        <v>0</v>
      </c>
      <c r="H36" s="19">
        <f t="shared" si="1"/>
        <v>0</v>
      </c>
      <c r="N36" s="21">
        <v>31</v>
      </c>
    </row>
    <row r="37" spans="1:14">
      <c r="A37" s="15" t="s">
        <v>49</v>
      </c>
      <c r="B37" s="16"/>
      <c r="C37" s="16"/>
      <c r="D37" s="16" t="s">
        <v>45</v>
      </c>
      <c r="E37" s="16">
        <v>80</v>
      </c>
      <c r="F37" s="32"/>
      <c r="G37" s="19">
        <f t="shared" si="0"/>
        <v>0</v>
      </c>
      <c r="H37" s="19">
        <f t="shared" si="1"/>
        <v>0</v>
      </c>
      <c r="N37" s="21">
        <v>32</v>
      </c>
    </row>
    <row r="38" spans="1:14">
      <c r="A38" s="15" t="s">
        <v>50</v>
      </c>
      <c r="B38" s="16"/>
      <c r="C38" s="16"/>
      <c r="D38" s="16" t="s">
        <v>14</v>
      </c>
      <c r="E38" s="16">
        <v>1</v>
      </c>
      <c r="F38" s="32"/>
      <c r="G38" s="19">
        <f t="shared" si="0"/>
        <v>0</v>
      </c>
      <c r="H38" s="19">
        <f t="shared" si="1"/>
        <v>0</v>
      </c>
      <c r="N38" s="21">
        <v>33</v>
      </c>
    </row>
    <row r="39" spans="1:14" ht="15.75" thickBot="1">
      <c r="A39" s="15" t="s">
        <v>51</v>
      </c>
      <c r="B39" s="16"/>
      <c r="C39" s="16"/>
      <c r="D39" s="16" t="s">
        <v>45</v>
      </c>
      <c r="E39" s="16">
        <v>8</v>
      </c>
      <c r="F39" s="32"/>
      <c r="G39" s="19">
        <f t="shared" si="0"/>
        <v>0</v>
      </c>
      <c r="H39" s="19">
        <f t="shared" si="1"/>
        <v>0</v>
      </c>
      <c r="I39" s="24">
        <f>SUM(E36:E39)</f>
        <v>161</v>
      </c>
      <c r="N39" s="21">
        <v>34</v>
      </c>
    </row>
    <row r="40" spans="1:14" ht="16.5" thickBot="1">
      <c r="A40" s="33" t="s">
        <v>52</v>
      </c>
      <c r="B40" s="34"/>
      <c r="C40" s="34"/>
      <c r="D40" s="35"/>
      <c r="E40" s="36"/>
      <c r="F40" s="37"/>
      <c r="G40" s="38">
        <f>SUM(G6:G39)</f>
        <v>0</v>
      </c>
      <c r="H40" s="38"/>
      <c r="I40" s="39" t="e">
        <f>#REF!/I39</f>
        <v>#REF!</v>
      </c>
      <c r="J40" s="40"/>
      <c r="K40" s="41">
        <v>1228510</v>
      </c>
      <c r="N40" s="21"/>
    </row>
    <row r="41" spans="1:14" ht="16.5" thickBot="1">
      <c r="A41" s="33" t="s">
        <v>53</v>
      </c>
      <c r="B41" s="34"/>
      <c r="C41" s="34"/>
      <c r="D41" s="35"/>
      <c r="E41" s="36"/>
      <c r="F41" s="37"/>
      <c r="G41" s="42"/>
      <c r="H41" s="38">
        <f>G40*1.2</f>
        <v>0</v>
      </c>
      <c r="K41" s="41">
        <v>1474212</v>
      </c>
      <c r="N41" s="21"/>
    </row>
    <row r="42" spans="1:14" ht="28.9" customHeight="1">
      <c r="A42" s="43"/>
      <c r="B42" s="44"/>
      <c r="C42" s="44"/>
      <c r="D42" s="45"/>
      <c r="E42" s="46"/>
      <c r="F42" s="47"/>
      <c r="G42" s="48"/>
      <c r="H42" s="49"/>
      <c r="K42" s="50"/>
    </row>
    <row r="43" spans="1:14" ht="15.75">
      <c r="A43" s="43"/>
      <c r="B43" s="44"/>
      <c r="C43" s="44"/>
      <c r="D43" s="45"/>
      <c r="E43" s="46"/>
      <c r="F43" s="47"/>
      <c r="G43" s="48"/>
      <c r="H43" s="49"/>
      <c r="K43" s="50"/>
    </row>
    <row r="44" spans="1:14" ht="15.75">
      <c r="B44" s="44"/>
      <c r="C44" s="44"/>
      <c r="D44" s="45"/>
      <c r="E44" s="46"/>
      <c r="F44" s="47"/>
      <c r="G44" s="48"/>
      <c r="H44" s="49"/>
      <c r="K44" s="50"/>
    </row>
    <row r="45" spans="1:14">
      <c r="A45" s="43" t="s">
        <v>54</v>
      </c>
      <c r="E45" s="52"/>
      <c r="F45" s="52"/>
      <c r="G45" s="53"/>
    </row>
    <row r="46" spans="1:14">
      <c r="A46" s="2" t="s">
        <v>55</v>
      </c>
      <c r="E46" s="52"/>
      <c r="F46" s="52"/>
      <c r="G46" s="54"/>
      <c r="H46" s="55"/>
      <c r="I46" s="56"/>
      <c r="J46" s="57"/>
      <c r="K46" s="57"/>
      <c r="L46" s="57"/>
      <c r="M46" s="57"/>
    </row>
    <row r="47" spans="1:14" ht="23.45" customHeight="1">
      <c r="A47" s="2" t="s">
        <v>56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</row>
    <row r="48" spans="1:14" ht="15" customHeight="1">
      <c r="A48" s="59" t="s">
        <v>57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</row>
    <row r="49" spans="1:14">
      <c r="A49" s="2" t="s">
        <v>58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</row>
    <row r="50" spans="1:14" ht="15" customHeight="1">
      <c r="A50" s="2" t="s">
        <v>59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</row>
    <row r="51" spans="1:14">
      <c r="A51" s="2" t="s">
        <v>60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</row>
    <row r="52" spans="1:14" s="20" customFormat="1" ht="15" customHeight="1">
      <c r="A52" s="59" t="s">
        <v>61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</row>
    <row r="53" spans="1:14" s="20" customFormat="1">
      <c r="A53" s="2" t="s">
        <v>62</v>
      </c>
      <c r="B53" s="60"/>
      <c r="C53" s="60"/>
      <c r="D53" s="60"/>
      <c r="E53" s="60"/>
      <c r="F53" s="60"/>
      <c r="G53" s="51"/>
      <c r="H53" s="51"/>
      <c r="I53" s="56"/>
      <c r="J53" s="57"/>
      <c r="K53" s="57"/>
      <c r="L53" s="57"/>
      <c r="M53" s="57"/>
      <c r="N53" s="10"/>
    </row>
    <row r="54" spans="1:14" s="20" customFormat="1">
      <c r="A54" s="59" t="s">
        <v>63</v>
      </c>
      <c r="B54" s="60"/>
      <c r="C54" s="60"/>
      <c r="D54" s="60"/>
      <c r="E54" s="60"/>
      <c r="F54" s="60"/>
      <c r="G54" s="61"/>
      <c r="H54" s="61"/>
      <c r="I54" s="56"/>
      <c r="J54" s="57"/>
      <c r="K54" s="57"/>
      <c r="L54" s="57"/>
      <c r="M54" s="57"/>
      <c r="N54" s="10"/>
    </row>
    <row r="55" spans="1:14" ht="25.5" customHeight="1">
      <c r="A55" s="62"/>
      <c r="C55" s="2"/>
      <c r="E55" s="25"/>
      <c r="G55" s="61"/>
      <c r="H55" s="61"/>
      <c r="I55" s="56"/>
      <c r="J55" s="57"/>
      <c r="K55" s="57"/>
      <c r="L55" s="57"/>
      <c r="M55" s="57"/>
    </row>
    <row r="56" spans="1:14" s="20" customFormat="1">
      <c r="A56" s="2"/>
      <c r="B56" s="51"/>
      <c r="C56" s="2"/>
      <c r="D56" s="2"/>
      <c r="E56" s="25"/>
      <c r="F56" s="25"/>
      <c r="G56" s="61"/>
      <c r="H56" s="61"/>
      <c r="I56" s="56"/>
      <c r="J56" s="57"/>
      <c r="K56" s="57"/>
      <c r="L56" s="57"/>
      <c r="M56" s="57"/>
      <c r="N56" s="10"/>
    </row>
    <row r="57" spans="1:14">
      <c r="C57" s="2"/>
      <c r="E57" s="25"/>
      <c r="G57" s="61"/>
      <c r="H57" s="61"/>
      <c r="I57" s="56"/>
      <c r="J57" s="57"/>
      <c r="K57" s="57"/>
      <c r="L57" s="57"/>
      <c r="M57" s="57"/>
    </row>
    <row r="95" spans="1:1">
      <c r="A95" s="2" t="s">
        <v>64</v>
      </c>
    </row>
  </sheetData>
  <mergeCells count="14">
    <mergeCell ref="B53:F53"/>
    <mergeCell ref="B54:F54"/>
    <mergeCell ref="B47:N47"/>
    <mergeCell ref="B48:N48"/>
    <mergeCell ref="B49:N49"/>
    <mergeCell ref="B50:N50"/>
    <mergeCell ref="B51:N51"/>
    <mergeCell ref="B52:N52"/>
    <mergeCell ref="A1:N1"/>
    <mergeCell ref="A2:N2"/>
    <mergeCell ref="A3:N3"/>
    <mergeCell ref="E45:F45"/>
    <mergeCell ref="E46:F46"/>
    <mergeCell ref="G46:H46"/>
  </mergeCells>
  <conditionalFormatting sqref="G36:H39 A34:H35 G11:H33 A10:C10 E10:H10 A6:H9 A11:F25">
    <cfRule type="expression" dxfId="1" priority="1" stopIfTrue="1">
      <formula>#REF!&lt;&gt;""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elPBB PHZ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SVBNPW15</dc:creator>
  <cp:lastModifiedBy>SVBNPW15</cp:lastModifiedBy>
  <cp:lastPrinted>2023-01-04T07:14:35Z</cp:lastPrinted>
  <dcterms:created xsi:type="dcterms:W3CDTF">2023-01-04T07:11:15Z</dcterms:created>
  <dcterms:modified xsi:type="dcterms:W3CDTF">2023-01-04T07:18:24Z</dcterms:modified>
</cp:coreProperties>
</file>